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adOtok\Desktop\"/>
    </mc:Choice>
  </mc:AlternateContent>
  <xr:revisionPtr revIDLastSave="0" documentId="8_{96A3F3FB-C4F0-4748-8B01-7A724B3C2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ICA" sheetId="1" r:id="rId1"/>
    <sheet name="REKAPITULACIJA" sheetId="3" r:id="rId2"/>
    <sheet name="TROŠKOVNIK" sheetId="2" r:id="rId3"/>
  </sheets>
  <definedNames>
    <definedName name="_xlnm.Print_Titles" localSheetId="2">TROŠKOVNIK!1:1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4" i="2" s="1"/>
  <c r="F20" i="2"/>
  <c r="F34" i="2" s="1"/>
  <c r="D7" i="3" s="1"/>
  <c r="F24" i="2"/>
  <c r="F28" i="2"/>
  <c r="F32" i="2"/>
  <c r="F40" i="2"/>
  <c r="F44" i="2"/>
  <c r="F45" i="2"/>
  <c r="F52" i="2" s="1"/>
  <c r="D8" i="3" s="1"/>
  <c r="F46" i="2"/>
  <c r="F50" i="2"/>
  <c r="F59" i="2"/>
  <c r="F89" i="2" s="1"/>
  <c r="D9" i="3" s="1"/>
  <c r="F64" i="2"/>
  <c r="F69" i="2"/>
  <c r="F74" i="2"/>
  <c r="F79" i="2"/>
  <c r="F83" i="2"/>
  <c r="F87" i="2"/>
  <c r="F91" i="2" l="1"/>
  <c r="D6" i="3"/>
  <c r="D10" i="3" s="1"/>
  <c r="D11" i="3" l="1"/>
  <c r="D12" i="3"/>
</calcChain>
</file>

<file path=xl/sharedStrings.xml><?xml version="1.0" encoding="utf-8"?>
<sst xmlns="http://schemas.openxmlformats.org/spreadsheetml/2006/main" count="128" uniqueCount="94">
  <si>
    <t>F24-26_Dječje_igralište_Komletinci</t>
  </si>
  <si>
    <t>Troškovnik izradio:</t>
  </si>
  <si>
    <t/>
  </si>
  <si>
    <t>Projektant:</t>
  </si>
  <si>
    <t>RB</t>
  </si>
  <si>
    <t>STAVKA</t>
  </si>
  <si>
    <t>JEDINICA MJERE</t>
  </si>
  <si>
    <t>KOLIČINA</t>
  </si>
  <si>
    <t>JEDINIČNA CIJENA</t>
  </si>
  <si>
    <t>UKUPNA CIJENA</t>
  </si>
  <si>
    <t>TROŠKOVNIK</t>
  </si>
  <si>
    <t>1.</t>
  </si>
  <si>
    <t>PRIPREMNI RADOVI</t>
  </si>
  <si>
    <t>1.1.</t>
  </si>
  <si>
    <t xml:space="preserve">ISKOLČENJE TRASE </t>
  </si>
  <si>
    <t>Iskolčenjem su obuhvaćena sva mjerenja kojima se podaci prenose na teren, obavljanje i održavanje iskolčenih točaka za vrijeme građenja. Stavka obuhvaća izradu elaborata iskolčenja, situacijski nacrta izgrađene građevine i geodetski snimak izvedenog stanja s inst. proveden u katastru. Radove izvesti u skladu s OTU I 1-02.1 - 1-02.6 ili jednakovrijedno.</t>
  </si>
  <si>
    <t xml:space="preserve">Obračun po kompletu. </t>
  </si>
  <si>
    <t>komplet</t>
  </si>
  <si>
    <t>PRIPREMNI RADOVI UKUPNO:</t>
  </si>
  <si>
    <t>2.</t>
  </si>
  <si>
    <t>ZEMLJANI RADOVI</t>
  </si>
  <si>
    <t>2.1.</t>
  </si>
  <si>
    <t xml:space="preserve">STROJNI I RUČNI ISKOP U MATERIJALU "C" KATEGORIJE, ISKOP SLABO NOSIVOG ZEMLJANOG TLA </t>
  </si>
  <si>
    <t>Strojni iskop tla. Predviđa se da je tlo istovjetno materijalu "C" kategorije u debljini do 40cm . Rad obuhvaća iskope, planiranje iskopanih površina te utovar i odvoz viška iskopanog materijala na ovlaštenu deponiju. Pri izradi iskopa treba provesti sve mjere sigurnosti pri radu. Iskop treba obavljati upotrebom odgovarajuće mehanizacije, a ručni rad ograničiti na neophodni minimum.</t>
  </si>
  <si>
    <t>Obračun se vrši po m3 iskopanog materijala</t>
  </si>
  <si>
    <t>m³</t>
  </si>
  <si>
    <t>2.2.</t>
  </si>
  <si>
    <t>UREĐENJE TEMELJNOG TLA MEHANIČKIM ZBIJANJEM</t>
  </si>
  <si>
    <t>Uređenje i planiranje temeljnog tla mehaničkim zbijanjem tla od zemljanog materijala, Sz≥ 95%, Ms ≥ 25 MN/m2. Rad se mjeri i obračunava po m2 stvarno uređenog temeljnog tla. U stavku je uključeno prethodno čišćenje, planiranje i rad potreban za postizanje optimalne vlažnosti vezanih tala, vlaženjem ili rahljenjem i sušenjem, izravnavanjem površine tla i zbijanje odgovarajućim sredstvima do tražene zbijenosti te sav rad, materijal i oprema potrebni za potpuno dovršenje stavke. Izvedba i kontrola kakvoće i obračun prema OTU 2-08.1.</t>
  </si>
  <si>
    <t>Obračun po m²</t>
  </si>
  <si>
    <t>m²</t>
  </si>
  <si>
    <t>2.3.</t>
  </si>
  <si>
    <t>DOBAVA I UGRADNJA GEOTEKSTILA</t>
  </si>
  <si>
    <t>Dobava i ugradnja geotekstila kao podloga za ugradnju kamena 0/63 mm. Geotekstil tip 300gr/m2. U cijenu stavke su uključeni preklopi 30cm, sav potreban rad i materijal.</t>
  </si>
  <si>
    <t>Obračun po m2 ugrađenog geotekstila</t>
  </si>
  <si>
    <t>2.4.</t>
  </si>
  <si>
    <t>UREĐENJE ZELENE POVRŠINE - TRAVNATA POVRŠINA</t>
  </si>
  <si>
    <t>Uređenje zelenih površina nakon svih radova sa zemljom iz iskopa.</t>
  </si>
  <si>
    <t>Obračun po m2</t>
  </si>
  <si>
    <t>ZEMLJANI RADOVI UKUPNO:</t>
  </si>
  <si>
    <t>3.</t>
  </si>
  <si>
    <t xml:space="preserve">KONSTRUKCIJA IGRALIŠTA </t>
  </si>
  <si>
    <t>3.1.</t>
  </si>
  <si>
    <t xml:space="preserve">UGRADNJA KAMENOG MATERIJALA 0-32m </t>
  </si>
  <si>
    <t>Izrada nosivog sloja (Ms≥60 MN/m2) od prirodnog drobljenog kamenog materijala, najvećeg zrna 32 mm, debljine do 15cm. U cijenu je uključena nabava i dobava materijala, utovar, prijevoz, i ugradnja (strojno razastiranje, planiranje i zbijanje do traženog modula stišljivosti ili stupnja zbijenosti) na uređenu i preuzetu podlogu. Obračun je po m3 ugrađenog materijala u zbijenom stanju. Izvedba, kontrola kakvoće i obračun prema OTU 5-01 ili jednakovrijedno.</t>
  </si>
  <si>
    <t>Obračun po m³</t>
  </si>
  <si>
    <t>3.2.</t>
  </si>
  <si>
    <t xml:space="preserve">AB PLOČA IGRALIŠTA </t>
  </si>
  <si>
    <t>Izrada armiranobetonske ploče igrališta debljine 15 cm u potrebnoj površini te armiranobetonskih temeljnih stopa i elemenata za ugradnju zaštitne ograde i opreme dječjeg igrališta, kao i armiranobetonskih ploča u gabaritima sigurnosnih zona svakog pojedinog igrala debljine 20 cm. Beton klase C 25/30, razreda izloženosti XC2. Donja zona ploče armira se mrežom Q-275 ili jednakovrijedno. Završna obrada izvodi se zaribavanjem površine betonske ploče uz odgovarajući vremenski odmak u odnosu na ugradnju svježeg betona.
U cijenu je uključena nabava i doprema sve potrebne oplate, armature i betona, ugradnja i njega svježeg betona, razupiranje, montaža opreme prije betoniranja gdje je to predviđeno te sve prateće radnje potrebne za pravilnu i kvalitetnu izvedbu.</t>
  </si>
  <si>
    <t>BETON C 25/30</t>
  </si>
  <si>
    <t>ARMATURA Q257</t>
  </si>
  <si>
    <t>kg</t>
  </si>
  <si>
    <t>OPLATA</t>
  </si>
  <si>
    <t>3.3.</t>
  </si>
  <si>
    <t>ANTISTRES GUMENA PODLOGA</t>
  </si>
  <si>
    <t>Dobava, dopremanje i ugradnja antistres gumene podloge boje po izboru investitora, dimenzije 500 x 500 x 45 mm. Ploče su vodopropusne, visina pada 160 cm u skladu sa normama EN1177:2008 ili jednakovrijedno.</t>
  </si>
  <si>
    <t>KONSTRUKCIJA IGRALIŠTA  UKUPNO:</t>
  </si>
  <si>
    <t>4.</t>
  </si>
  <si>
    <t xml:space="preserve">OPREMA IGRALIŠTA </t>
  </si>
  <si>
    <t>4.1.</t>
  </si>
  <si>
    <t xml:space="preserve">TOBOGAN </t>
  </si>
  <si>
    <t>Dobava, prijevoz i montaža igračkog tornja s toboganom, penjačkom stijenom i vatrogasnom motkom (silaznom šipkom), za dobnu skupinu 3–12 godina, namijenjenog aktivnostima klizanja, penjanja i zajedničke igre. Nosiva konstrukcija od antikorozivno zaštićenog metala ili jednakovrijednog materijala usporedive trajnosti i otpornosti na atmosferilije; ispune/paneli i podesti od ploča otpornih na vremenske uvjete (npr. HPL/HDPE) ili jednakovrijedno; tobogan i silazna šipka od nehrđajućeg čelika ili jednakovrijedno; penjačka stijena s prihvatima otpornima na trošenje; spojni i sidreni elementi antikorozivno zaštićeni. Tlocrtne dimenzije sprave do cca 131 × 322 cm (prilagoditi prema projektu), ukupna visina do cca 327 cm, maksimalna visina slobodnog pada ≤ 120 cm, površina zone sigurnosti ca. 22 m² prema projektu. Sprava izvedena i ispitana u skladu s normama HRN EN 1176-1 i HRN EN 1176-3 ili</t>
  </si>
  <si>
    <t>jednakovrijednima; zaštitna podloga s ublažavanjem udarca unutar zone sigurnosti prema HRN EN 1177 ili jednakovrijednom obračunava se zasebnom stavkom. Cijena obuhvaća dobavu sprave sa svim sastavnim elementima, prijevoz, istovar, betonsko temeljenje/sidrenje prema uputama proizvođača, montažu i postavu u tlo (ili na podlogu prema projektu), čišćenje i odvoz viška materijala i ambalaže te dostavu tipskog certifikata o sukladnosti. Obračun po komadu kompletno dobavljene i ugrađene sprave.</t>
  </si>
  <si>
    <t>Obračun po komadu.</t>
  </si>
  <si>
    <t>komad</t>
  </si>
  <si>
    <t>4.2.</t>
  </si>
  <si>
    <t xml:space="preserve">LJULJAČKA </t>
  </si>
  <si>
    <t>Dobava i ugradnja vanjske dvosjedne (dvostruke) viseće ljuljačke za javno dječje igralište, namijenjene djeci dobne skupine 3–12 godina, s funkcijama njihanja i druženja, tlocrtnih dimenzija približno 185 × 385 cm s tolerancijom ±5 % i ukupne visine cca 244 cm, s visinom slobodnog pada do 128 cm, koja zahtijeva sigurnosnu zonu (površinu pada) dimenzija približno 750 × 317 cm odnosno oko 24 m², konačnih dimenzija i razmještaja prema projektu; nosiva konstrukcija izrađena od čelika površinski očišćenog (pjeskarenjem) te zaštićenog od korozije i obojenog netoksičnim premazima, sa stopama nogu opremljenima gumenim završecima koji sprječavaju klizanje i oštećenje podloge, dva sjedala na aluminijskoj nosivoj konstrukciji presvučena gumom EPDM ili jednakovrijedno, obješena o ovjese s ležajevima/zglobovima zaštićenima od dodira i nečistoća te lancima/elementima ovjesa otpornima na koroziju;</t>
  </si>
  <si>
    <t>svi materijali otporni na vanjske uvjete i UV-zračenje, sa svim spojnim i nosivim elementima zaštićenim od korozije te zaobljenim rubovima bez oštrih bridova, izrađena i ispitana u skladu s normom HRN EN 1176 (oprema i podloge dječjih igrališta) ili jednakovrijednom. Stavka uključuje dobavu opreme, sav spojni i sidreni materijal, prijevoz, istovar, montažu s ugradnjom u betonske temelje odnosno sidrenjem na pripremljenu podlogu prema uputi proizvođača i projektu, čišćenje te odvoz i zbrinjavanje otpada. Obračun po komadu (kom) ugrađene i funkcionalne ljuljačke.</t>
  </si>
  <si>
    <t>4.3.</t>
  </si>
  <si>
    <t xml:space="preserve">VRTULJAK </t>
  </si>
  <si>
    <t>Dobava i ugradnja vanjske dječje vrtuljke (karusela) za javno dječje igralište, namijenjene djeci dobne skupine 3–12 godina, s funkcijama okretanja i druženja, promjera vrtne plohe približno 150 cm odnosno tlocrtnih dimenzija oko 150 × 150 cm s tolerancijom ±5 % i ukupne visine cca 70 cm, s visinom slobodnog pada do 70 cm, koja zahtijeva sigurnosnu zonu (površinu pada) dimenzija približno 550 × 550 cm odnosno oko 24 m², konačnih dimenzija i razmještaja prema projektu; konstrukcija i svi elementi izrađeni od materijala otpornih na vanjske uvjete, UV-zračenje i koroziju, prikladnih za javnu upotrebu (nosivi i rotirajući elementi od toplocinčanog i plastificiranog čelika, nehrđajućeg čelika, HPL-a, HDPE-a ili jednakovrijedno), obojeni netoksičnim premazima, s ležajnim/rotacijskim mehanizmom zatvorenog tipa zaštićenim od nečistoća i ozljeda, sa svim spojnim i nosivim elementima zaštićenim od</t>
  </si>
  <si>
    <t>korozije te zaobljenim rubovima bez oštrih bridova, izrađene i ispitane u skladu s normom HRN EN 1176 (oprema i podloge dječjih igrališta) ili jednakovrijednom. Stavka uključuje dobavu opreme, sav spojni i sidreni materijal, prijevoz, istovar, montažu s ugradnjom u betonske temelje odnosno sidrenjem na pripremljenu podlogu prema uputi proizvođača i projektu, čišćenje te odvoz i zbrinjavanje otpada. Obračun po komadu (kom) ugrađene i funkcionalne vrtuljke.
Napomena za ručnu provjeru: aktualnost i točan dio niza norme HRN EN 1176 potvrditi u registru Hrvatskog zavoda za norme (HZN); amortizirajuća podloga sigurnosne zone i njezino ispitivanje (HRN EN 1177) obično su zasebna stavka — provjeriti je li obuhvaćena drugdje u troškovniku.</t>
  </si>
  <si>
    <t>4.4.</t>
  </si>
  <si>
    <t xml:space="preserve">KLACKALICA </t>
  </si>
  <si>
    <t>Dobava i ugradnja vanjske dvostrane klackalice za javno dječje igralište, namijenjene istovremenom korištenju dvoje djece dobne skupine 3–12 godina, s funkcijama njihanja i druženja, tlocrtnih dimenzija približno 291 × 37 cm s tolerancijom ±5 % i ukupne visine cca 114 cm, s visinom slobodnog pada do 98 cm, koja zahtijeva sigurnosnu zonu (površinu pada) dimenzija približno 491 × 237 cm odnosno oko 11 m², konačnih dimenzija i razmještaja prema projektu; nosiva konstrukcija izrađena od konstrukcijskog čelika kvalitete najmanje S235JR ili jednakovrijedno, površinski očišćenog (pjeskarenjem) te zaštićenog od korozije i obojenog netoksičnim premazima, a bočne/zaštitne stranice i sjedala izrađeni od višeslojnog (najmanje troslojnog) obojenog polietilena HDPE debljine najmanje 15 mm ili jednakovrijedno, otpornog na vanjske uvjete i UV-zračenje; klackalica opremljena prigušnim (amortizacijskim) elementima na krajnjim</t>
  </si>
  <si>
    <t>položajima radi ublažavanja udara, sa svim spojnim i nosivim elementima zaštićenim od korozije te zaobljenim rubovima bez oštrih bridova, izrađena i ispitana u skladu s normom HRN EN 1176 (oprema i podloge dječjih igrališta) ili jednakovrijednom. Stavka uključuje dobavu opreme, sav spojni i sidreni materijal, prijevoz, istovar, montažu s ugradnjom u betonske temelje odnosno sidrenjem na pripremljenu podlogu prema uputi proizvođača i projektu, čišćenje te odvoz i zbrinjavanje otpada. Obračun po komadu (kom) ugrađene i funkcionalne klackalice.</t>
  </si>
  <si>
    <t>4.5.</t>
  </si>
  <si>
    <t xml:space="preserve">NJIHALJKA - RAKETA </t>
  </si>
  <si>
    <t>Dobava, prijevoz i montaža njihalice na opruzi (jednosjedne) za dobnu skupinu 1–12 godina, namijenjene aktivnosti njihanja i razvoju ravnoteže i koordinacije, s dekorativnim motivom prema projektu (npr. motiv vozila/rakete) ili jednakovrijedno. Tijelo i sjedalo od ploča otpornih na vremenske uvjete i UV (npr. HDPE/HPL) ili jednakovrijedno, s rukohvatima i osloncima za noge; opruga od antikorozivno zaštićenog (vrućepocinčanog) opružnog čelika ili jednakovrijedno, s temeljnom pločom za sidrenje; spojni elementi antikorozivno zaštićeni, vijci s pokrovnim kapicama. Tlocrtne dimenzije sprave do cca 80 × 40 cm (prilagoditi prema projektu), ukupna visina do cca 75 cm, maksimalna visina slobodnog pada ≤ 40 cm, površina zone sigurnosti ca. 6 m² prema projektu. Sprava izvedena i ispitana u skladu s normama HRN EN 1176-1 i HRN EN 1176-6 ili jednakovrijednima; potreba zaštitne podloge prema HRN EN 1177 (ili jednakovrijednom)</t>
  </si>
  <si>
    <t>utvrđuje se prema projektu i obračunava zasebnom stavkom. Cijena obuhvaća dobavu sprave sa svim sastavnim elementima, prijevoz, istovar, betonsko temeljenje/sidrenje prema uputama proizvođača, montažu i postavu u tlo (ili na podlogu prema projektu), čišćenje i odvoz viška materijala i ambalaže te dostavu tipskog certifikata o sukladnosti. Obračun po komadu kompletno dobavljene i ugrađene sprave.</t>
  </si>
  <si>
    <t>4.6.</t>
  </si>
  <si>
    <t xml:space="preserve">SET ZA OBJED </t>
  </si>
  <si>
    <t>Dobava i ugradnja seta za objed izrađenog od čelične konstrukcije zaštićene cinčanjem i plastifikacijom. Stol i klupe izrađeni su od visokokvalitetnog impregniranog termodrveta, pri čemu su konstrukcija stola i klupa međusobno spojene u jedinstvenu cjelinu. Dimenzije seta su cca 220 × 170 × 76 cm (duljina × širina × visina) s tolerancijom ±5%. Set se ugrađuje na prethodno pripremljen temelj te uključuje sav potreban rad, materijal, pričvrsni pribor i transport za potpuno funkcionalnu ugradnju. Proizvod mora biti izrađen u skladu s normom HRN EN 1176 ili jednakovrijednom.</t>
  </si>
  <si>
    <t>4.7.</t>
  </si>
  <si>
    <t>KOŠ</t>
  </si>
  <si>
    <t>Dobava, doprema i ugradnja koša za otpatke na prethodno pripremljenom betonskom temelju.
Približne dimenzije koša iznose ≈ 580 × 250 × 1000 mm.
Koš za otpatke sastoji se od stupa (okvira), posude za otpad i pepeljare. Svi čelični dijelovi izrađeni su od vruće pocinčanog čelika, dodatno zaštićenog bojanjem radi otpornosti na vanjske utjecaje i koroziju.
Zapremnina koša iznosi približno ≈ 50 L, uz mogućnost umetanja standardnih vrećica za otpad.
Pražnjenje koša izvodi se rotacijom posude. Boja koša je siva – antracit.
Rad uključuje dobavu, dopremu i kompletnu ugradnju koša za otpatke.
Obračun: po komadu kompletno ugrađenog koša.</t>
  </si>
  <si>
    <t xml:space="preserve">Obračun po komadu </t>
  </si>
  <si>
    <t>OPREMA IGRALIŠTA  UKUPNO:</t>
  </si>
  <si>
    <t>TROŠKOVNIK UKUPNO:</t>
  </si>
  <si>
    <t>REKAPITULACIJA</t>
  </si>
  <si>
    <t>UKUPNO</t>
  </si>
  <si>
    <t>PDV (25%)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</si>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</sst>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A0A0A0"/>
      </patternFill>
    </fill>
    <fill>
      <patternFill patternType="solid">
        <fgColor rgb="FFB4B4B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4" borderId="0" xfId="0" applyFont="1" applyFill="1"/>
    <xf numFmtId="0" fontId="1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4" fontId="1" fillId="0" borderId="0" xfId="0" applyNumberFormat="1" applyFont="1"/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164" fontId="4" fillId="4" borderId="0" xfId="0" applyNumberFormat="1" applyFont="1" applyFill="1"/>
    <xf numFmtId="164" fontId="4" fillId="3" borderId="0" xfId="0" applyNumberFormat="1" applyFont="1" applyFill="1"/>
    <xf numFmtId="0" fontId="5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tabSelected="1" workbookViewId="0"/>
  </sheetViews>
  <sheetFormatPr defaultRowHeight="12" x14ac:dyDescent="0.2"/>
  <cols>
    <col min="1" max="1" width="35.7109375" style="9" customWidth="1"/>
    <col min="2" max="2" width="53.7109375" style="9" customWidth="1"/>
    <col min="3" max="3" width="9.140625" style="9" customWidth="1"/>
    <col min="4" max="16384" width="9.140625" style="9"/>
  </cols>
  <sheetData>
    <row r="2" spans="1:2" ht="18.75" x14ac:dyDescent="0.3">
      <c r="A2" s="8" t="s">
        <v>0</v>
      </c>
      <c r="B2" s="7"/>
    </row>
    <row r="4" spans="1:2" ht="15" x14ac:dyDescent="0.25">
      <c r="A4" t="s">
        <v>1</v>
      </c>
      <c r="B4" s="10" t="s">
        <v>2</v>
      </c>
    </row>
    <row r="5" spans="1:2" ht="15" x14ac:dyDescent="0.25">
      <c r="A5" t="s">
        <v>3</v>
      </c>
      <c r="B5" s="10" t="s">
        <v>2</v>
      </c>
    </row>
  </sheetData>
  <sheetProtection algorithmName="SHA-512" hashValue="XD5tj0x99GnOAwCzVqd/ccRO9oK2n/GLWA4bqY+jdWQgcWNiHQlmoHKm22dqBfcOj0aEzo9AMVtwSopDGriD7A==" saltValue="0oN3yY9w5nBXjSkPuBRGGxUvdKTeNcKsL4raCbUEMGI=" spinCount="100000" sheet="1" objects="1" formatColumns="0" formatRows="0"/>
  <mergeCells count="1">
    <mergeCell ref="A2:B2"/>
  </mergeCells>
  <pageMargins left="0.60000002384185791" right="0.38999998569488525" top="0.38999998569488525" bottom="0.38999998569488525" header="0.30000001192092896" footer="0.30000001192092896"/>
  <pageSetup paperSize="9"/>
  <headerFooter>
    <oddFooter>&amp;R&amp;"-,Regular"&amp;8&amp;P</oddFooter>
    <evenFooter>&amp;R&amp;"-,Regular"&amp;8&amp;P</evenFooter>
    <firstFooter>&amp;R&amp;"-,Regular"&amp;8&amp;P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2"/>
  <sheetViews>
    <sheetView workbookViewId="0"/>
  </sheetViews>
  <sheetFormatPr defaultRowHeight="12" x14ac:dyDescent="0.2"/>
  <cols>
    <col min="1" max="1" width="3.7109375" style="9" customWidth="1"/>
    <col min="2" max="2" width="7.7109375" style="9" customWidth="1"/>
    <col min="3" max="3" width="53.7109375" style="9" customWidth="1"/>
    <col min="4" max="4" width="24.7109375" style="9" customWidth="1"/>
    <col min="5" max="5" width="9.140625" style="9" customWidth="1"/>
    <col min="6" max="16384" width="9.140625" style="9"/>
  </cols>
  <sheetData>
    <row r="2" spans="2:4" ht="15.75" x14ac:dyDescent="0.25">
      <c r="B2" s="25"/>
      <c r="C2" s="25" t="s">
        <v>0</v>
      </c>
      <c r="D2" s="25"/>
    </row>
    <row r="4" spans="2:4" ht="15.75" x14ac:dyDescent="0.25">
      <c r="B4" s="25"/>
      <c r="C4" s="25" t="s">
        <v>90</v>
      </c>
      <c r="D4" s="25"/>
    </row>
    <row r="6" spans="2:4" x14ac:dyDescent="0.2">
      <c r="B6" s="26" t="s">
        <v>11</v>
      </c>
      <c r="C6" s="27" t="s">
        <v>12</v>
      </c>
      <c r="D6" s="28">
        <f>TROŠKOVNIK!F14</f>
        <v>0</v>
      </c>
    </row>
    <row r="7" spans="2:4" x14ac:dyDescent="0.2">
      <c r="B7" s="26" t="s">
        <v>19</v>
      </c>
      <c r="C7" s="27" t="s">
        <v>20</v>
      </c>
      <c r="D7" s="28">
        <f>TROŠKOVNIK!F34</f>
        <v>0</v>
      </c>
    </row>
    <row r="8" spans="2:4" x14ac:dyDescent="0.2">
      <c r="B8" s="26" t="s">
        <v>40</v>
      </c>
      <c r="C8" s="27" t="s">
        <v>41</v>
      </c>
      <c r="D8" s="28">
        <f>TROŠKOVNIK!F52</f>
        <v>0</v>
      </c>
    </row>
    <row r="9" spans="2:4" x14ac:dyDescent="0.2">
      <c r="B9" s="26" t="s">
        <v>57</v>
      </c>
      <c r="C9" s="27" t="s">
        <v>58</v>
      </c>
      <c r="D9" s="28">
        <f>TROŠKOVNIK!F89</f>
        <v>0</v>
      </c>
    </row>
    <row r="10" spans="2:4" ht="12.75" x14ac:dyDescent="0.2">
      <c r="B10" s="29"/>
      <c r="C10" s="30" t="s">
        <v>91</v>
      </c>
      <c r="D10" s="31">
        <f>SUM(D6,D7,D8,D9)</f>
        <v>0</v>
      </c>
    </row>
    <row r="11" spans="2:4" ht="12.75" x14ac:dyDescent="0.2">
      <c r="B11" s="29"/>
      <c r="C11" s="30" t="s">
        <v>92</v>
      </c>
      <c r="D11" s="31">
        <f>ROUND(D10*25/100,2)</f>
        <v>0</v>
      </c>
    </row>
    <row r="12" spans="2:4" ht="12.75" x14ac:dyDescent="0.2">
      <c r="B12" s="29"/>
      <c r="C12" s="30" t="s">
        <v>93</v>
      </c>
      <c r="D12" s="31">
        <f>D10+D11</f>
        <v>0</v>
      </c>
    </row>
  </sheetData>
  <sheetProtection algorithmName="SHA-512" hashValue="b7HVqj01vhVkFFFomBwLkVF01b8e1/Q4sGqLVPjGluxmNYlLWA/e6RNYHAbSt5QUOV4FJQvI7m1MGukrMYe6hw==" saltValue="VBjl+U4PQAkslN5OXvfgcuDJcPedX0GnIWNnsiWU1us=" spinCount="100000" sheet="1" objects="1" formatColumns="0" formatRows="0"/>
  <pageMargins left="0.60000002384185791" right="0.38999998569488525" top="0.38999998569488525" bottom="0.38999998569488525" header="0.30000001192092896" footer="0.30000001192092896"/>
  <pageSetup paperSize="9"/>
  <headerFooter>
    <oddFooter>&amp;R&amp;"-,Regular"&amp;12&amp;P</oddFooter>
    <evenFooter>&amp;R&amp;"-,Regular"&amp;12&amp;P</evenFooter>
    <firstFooter>&amp;R&amp;"-,Regular"&amp;12&amp;P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1"/>
  <sheetViews>
    <sheetView workbookViewId="0">
      <pane ySplit="1" topLeftCell="A2" activePane="bottomLeft" state="frozenSplit"/>
      <selection pane="bottomLeft"/>
    </sheetView>
  </sheetViews>
  <sheetFormatPr defaultRowHeight="12" x14ac:dyDescent="0.2"/>
  <cols>
    <col min="1" max="1" width="9.7109375" style="9" customWidth="1"/>
    <col min="2" max="2" width="37.7109375" style="11" customWidth="1"/>
    <col min="3" max="3" width="7.7109375" style="12" customWidth="1"/>
    <col min="4" max="5" width="10.7109375" style="9" customWidth="1"/>
    <col min="6" max="6" width="12.7109375" style="9" customWidth="1"/>
    <col min="7" max="7" width="9.140625" style="9" customWidth="1"/>
    <col min="8" max="16384" width="9.140625" style="9"/>
  </cols>
  <sheetData>
    <row r="1" spans="1:6" ht="30" customHeight="1" x14ac:dyDescent="0.2">
      <c r="A1" s="13" t="s">
        <v>4</v>
      </c>
      <c r="B1" s="13" t="s">
        <v>5</v>
      </c>
      <c r="C1" s="13" t="s">
        <v>6</v>
      </c>
      <c r="D1" s="13" t="s">
        <v>7</v>
      </c>
      <c r="E1" s="13" t="s">
        <v>8</v>
      </c>
      <c r="F1" s="13" t="s">
        <v>9</v>
      </c>
    </row>
    <row r="4" spans="1:6" x14ac:dyDescent="0.2">
      <c r="A4" s="14" t="s">
        <v>2</v>
      </c>
      <c r="B4" s="6" t="s">
        <v>10</v>
      </c>
      <c r="C4" s="5"/>
      <c r="D4" s="4"/>
      <c r="E4" s="4"/>
      <c r="F4" s="4"/>
    </row>
    <row r="8" spans="1:6" x14ac:dyDescent="0.2">
      <c r="A8" s="15" t="s">
        <v>11</v>
      </c>
      <c r="B8" s="3" t="s">
        <v>12</v>
      </c>
      <c r="C8" s="2"/>
      <c r="D8" s="1"/>
      <c r="E8" s="1"/>
      <c r="F8" s="1"/>
    </row>
    <row r="10" spans="1:6" x14ac:dyDescent="0.2">
      <c r="A10" s="16" t="s">
        <v>13</v>
      </c>
      <c r="B10" s="17" t="s">
        <v>14</v>
      </c>
    </row>
    <row r="11" spans="1:6" ht="108" x14ac:dyDescent="0.2">
      <c r="B11" s="18" t="s">
        <v>15</v>
      </c>
    </row>
    <row r="12" spans="1:6" x14ac:dyDescent="0.2">
      <c r="B12" s="19" t="s">
        <v>16</v>
      </c>
      <c r="C12" s="12" t="s">
        <v>17</v>
      </c>
      <c r="D12" s="20">
        <v>1</v>
      </c>
      <c r="E12" s="21"/>
      <c r="F12" s="22">
        <f>ROUND(D12*ROUND(E12,2),2)</f>
        <v>0</v>
      </c>
    </row>
    <row r="14" spans="1:6" x14ac:dyDescent="0.2">
      <c r="A14" s="15" t="s">
        <v>11</v>
      </c>
      <c r="B14" s="3" t="s">
        <v>18</v>
      </c>
      <c r="C14" s="2"/>
      <c r="D14" s="1"/>
      <c r="E14" s="1"/>
      <c r="F14" s="23">
        <f>SUM(F9:F13)</f>
        <v>0</v>
      </c>
    </row>
    <row r="16" spans="1:6" x14ac:dyDescent="0.2">
      <c r="A16" s="15" t="s">
        <v>19</v>
      </c>
      <c r="B16" s="3" t="s">
        <v>20</v>
      </c>
      <c r="C16" s="2"/>
      <c r="D16" s="1"/>
      <c r="E16" s="1"/>
      <c r="F16" s="1"/>
    </row>
    <row r="18" spans="1:6" ht="36" x14ac:dyDescent="0.2">
      <c r="A18" s="16" t="s">
        <v>21</v>
      </c>
      <c r="B18" s="17" t="s">
        <v>22</v>
      </c>
    </row>
    <row r="19" spans="1:6" ht="108" x14ac:dyDescent="0.2">
      <c r="B19" s="18" t="s">
        <v>23</v>
      </c>
    </row>
    <row r="20" spans="1:6" x14ac:dyDescent="0.2">
      <c r="B20" s="19" t="s">
        <v>24</v>
      </c>
      <c r="C20" s="12" t="s">
        <v>25</v>
      </c>
      <c r="D20" s="20">
        <v>45</v>
      </c>
      <c r="E20" s="21"/>
      <c r="F20" s="22">
        <f>ROUND(D20*ROUND(E20,2),2)</f>
        <v>0</v>
      </c>
    </row>
    <row r="22" spans="1:6" ht="24" x14ac:dyDescent="0.2">
      <c r="A22" s="16" t="s">
        <v>26</v>
      </c>
      <c r="B22" s="17" t="s">
        <v>27</v>
      </c>
    </row>
    <row r="23" spans="1:6" ht="168" x14ac:dyDescent="0.2">
      <c r="B23" s="18" t="s">
        <v>28</v>
      </c>
    </row>
    <row r="24" spans="1:6" x14ac:dyDescent="0.2">
      <c r="B24" s="19" t="s">
        <v>29</v>
      </c>
      <c r="C24" s="12" t="s">
        <v>30</v>
      </c>
      <c r="D24" s="20">
        <v>100</v>
      </c>
      <c r="E24" s="21"/>
      <c r="F24" s="22">
        <f>ROUND(D24*ROUND(E24,2),2)</f>
        <v>0</v>
      </c>
    </row>
    <row r="26" spans="1:6" x14ac:dyDescent="0.2">
      <c r="A26" s="16" t="s">
        <v>31</v>
      </c>
      <c r="B26" s="17" t="s">
        <v>32</v>
      </c>
    </row>
    <row r="27" spans="1:6" ht="48" x14ac:dyDescent="0.2">
      <c r="B27" s="18" t="s">
        <v>33</v>
      </c>
    </row>
    <row r="28" spans="1:6" x14ac:dyDescent="0.2">
      <c r="B28" s="19" t="s">
        <v>34</v>
      </c>
      <c r="C28" s="12" t="s">
        <v>30</v>
      </c>
      <c r="D28" s="20">
        <v>100</v>
      </c>
      <c r="E28" s="21"/>
      <c r="F28" s="22">
        <f>ROUND(D28*ROUND(E28,2),2)</f>
        <v>0</v>
      </c>
    </row>
    <row r="30" spans="1:6" ht="24" x14ac:dyDescent="0.2">
      <c r="A30" s="16" t="s">
        <v>35</v>
      </c>
      <c r="B30" s="17" t="s">
        <v>36</v>
      </c>
    </row>
    <row r="31" spans="1:6" ht="24" x14ac:dyDescent="0.2">
      <c r="B31" s="18" t="s">
        <v>37</v>
      </c>
    </row>
    <row r="32" spans="1:6" x14ac:dyDescent="0.2">
      <c r="B32" s="19" t="s">
        <v>38</v>
      </c>
      <c r="C32" s="12" t="s">
        <v>30</v>
      </c>
      <c r="D32" s="20">
        <v>150</v>
      </c>
      <c r="E32" s="21"/>
      <c r="F32" s="22">
        <f>ROUND(D32*ROUND(E32,2),2)</f>
        <v>0</v>
      </c>
    </row>
    <row r="34" spans="1:6" x14ac:dyDescent="0.2">
      <c r="A34" s="15" t="s">
        <v>19</v>
      </c>
      <c r="B34" s="3" t="s">
        <v>39</v>
      </c>
      <c r="C34" s="2"/>
      <c r="D34" s="1"/>
      <c r="E34" s="1"/>
      <c r="F34" s="23">
        <f>SUM(F17:F33)</f>
        <v>0</v>
      </c>
    </row>
    <row r="36" spans="1:6" x14ac:dyDescent="0.2">
      <c r="A36" s="15" t="s">
        <v>40</v>
      </c>
      <c r="B36" s="3" t="s">
        <v>41</v>
      </c>
      <c r="C36" s="2"/>
      <c r="D36" s="1"/>
      <c r="E36" s="1"/>
      <c r="F36" s="1"/>
    </row>
    <row r="38" spans="1:6" x14ac:dyDescent="0.2">
      <c r="A38" s="16" t="s">
        <v>42</v>
      </c>
      <c r="B38" s="17" t="s">
        <v>43</v>
      </c>
    </row>
    <row r="39" spans="1:6" ht="132" x14ac:dyDescent="0.2">
      <c r="B39" s="18" t="s">
        <v>44</v>
      </c>
    </row>
    <row r="40" spans="1:6" x14ac:dyDescent="0.2">
      <c r="B40" s="19" t="s">
        <v>45</v>
      </c>
      <c r="C40" s="12" t="s">
        <v>25</v>
      </c>
      <c r="D40" s="20">
        <v>22</v>
      </c>
      <c r="E40" s="21"/>
      <c r="F40" s="22">
        <f>ROUND(D40*ROUND(E40,2),2)</f>
        <v>0</v>
      </c>
    </row>
    <row r="42" spans="1:6" x14ac:dyDescent="0.2">
      <c r="A42" s="16" t="s">
        <v>46</v>
      </c>
      <c r="B42" s="17" t="s">
        <v>47</v>
      </c>
    </row>
    <row r="43" spans="1:6" ht="228" x14ac:dyDescent="0.2">
      <c r="B43" s="18" t="s">
        <v>48</v>
      </c>
    </row>
    <row r="44" spans="1:6" x14ac:dyDescent="0.2">
      <c r="B44" s="19" t="s">
        <v>49</v>
      </c>
      <c r="C44" s="12" t="s">
        <v>25</v>
      </c>
      <c r="D44" s="20">
        <v>25</v>
      </c>
      <c r="E44" s="21"/>
      <c r="F44" s="22">
        <f>ROUND(D44*ROUND(E44,2),2)</f>
        <v>0</v>
      </c>
    </row>
    <row r="45" spans="1:6" x14ac:dyDescent="0.2">
      <c r="B45" s="19" t="s">
        <v>50</v>
      </c>
      <c r="C45" s="12" t="s">
        <v>51</v>
      </c>
      <c r="D45" s="20">
        <v>1400</v>
      </c>
      <c r="E45" s="21"/>
      <c r="F45" s="22">
        <f>ROUND(D45*ROUND(E45,2),2)</f>
        <v>0</v>
      </c>
    </row>
    <row r="46" spans="1:6" x14ac:dyDescent="0.2">
      <c r="B46" s="19" t="s">
        <v>52</v>
      </c>
      <c r="C46" s="12" t="s">
        <v>30</v>
      </c>
      <c r="D46" s="20">
        <v>20</v>
      </c>
      <c r="E46" s="21"/>
      <c r="F46" s="22">
        <f>ROUND(D46*ROUND(E46,2),2)</f>
        <v>0</v>
      </c>
    </row>
    <row r="48" spans="1:6" x14ac:dyDescent="0.2">
      <c r="A48" s="16" t="s">
        <v>53</v>
      </c>
      <c r="B48" s="17" t="s">
        <v>54</v>
      </c>
    </row>
    <row r="49" spans="1:6" ht="60" x14ac:dyDescent="0.2">
      <c r="B49" s="18" t="s">
        <v>55</v>
      </c>
    </row>
    <row r="50" spans="1:6" x14ac:dyDescent="0.2">
      <c r="B50" s="19" t="s">
        <v>29</v>
      </c>
      <c r="C50" s="12" t="s">
        <v>30</v>
      </c>
      <c r="D50" s="20">
        <v>98</v>
      </c>
      <c r="E50" s="21"/>
      <c r="F50" s="22">
        <f>ROUND(D50*ROUND(E50,2),2)</f>
        <v>0</v>
      </c>
    </row>
    <row r="52" spans="1:6" x14ac:dyDescent="0.2">
      <c r="A52" s="15" t="s">
        <v>40</v>
      </c>
      <c r="B52" s="3" t="s">
        <v>56</v>
      </c>
      <c r="C52" s="2"/>
      <c r="D52" s="1"/>
      <c r="E52" s="1"/>
      <c r="F52" s="23">
        <f>SUM(F37:F51)</f>
        <v>0</v>
      </c>
    </row>
    <row r="54" spans="1:6" x14ac:dyDescent="0.2">
      <c r="A54" s="15" t="s">
        <v>57</v>
      </c>
      <c r="B54" s="3" t="s">
        <v>58</v>
      </c>
      <c r="C54" s="2"/>
      <c r="D54" s="1"/>
      <c r="E54" s="1"/>
      <c r="F54" s="1"/>
    </row>
    <row r="56" spans="1:6" x14ac:dyDescent="0.2">
      <c r="A56" s="16" t="s">
        <v>59</v>
      </c>
      <c r="B56" s="17" t="s">
        <v>60</v>
      </c>
    </row>
    <row r="57" spans="1:6" ht="264" x14ac:dyDescent="0.2">
      <c r="B57" s="18" t="s">
        <v>61</v>
      </c>
    </row>
    <row r="58" spans="1:6" ht="156" x14ac:dyDescent="0.2">
      <c r="B58" s="18" t="s">
        <v>62</v>
      </c>
    </row>
    <row r="59" spans="1:6" x14ac:dyDescent="0.2">
      <c r="B59" s="19" t="s">
        <v>63</v>
      </c>
      <c r="C59" s="12" t="s">
        <v>64</v>
      </c>
      <c r="D59" s="20">
        <v>1</v>
      </c>
      <c r="E59" s="21"/>
      <c r="F59" s="22">
        <f>ROUND(D59*ROUND(E59,2),2)</f>
        <v>0</v>
      </c>
    </row>
    <row r="61" spans="1:6" x14ac:dyDescent="0.2">
      <c r="A61" s="16" t="s">
        <v>65</v>
      </c>
      <c r="B61" s="17" t="s">
        <v>66</v>
      </c>
    </row>
    <row r="62" spans="1:6" ht="264" x14ac:dyDescent="0.2">
      <c r="B62" s="18" t="s">
        <v>67</v>
      </c>
    </row>
    <row r="63" spans="1:6" ht="168" x14ac:dyDescent="0.2">
      <c r="B63" s="18" t="s">
        <v>68</v>
      </c>
    </row>
    <row r="64" spans="1:6" x14ac:dyDescent="0.2">
      <c r="B64" s="19" t="s">
        <v>63</v>
      </c>
      <c r="C64" s="12" t="s">
        <v>64</v>
      </c>
      <c r="D64" s="20">
        <v>1</v>
      </c>
      <c r="E64" s="21"/>
      <c r="F64" s="22">
        <f>ROUND(D64*ROUND(E64,2),2)</f>
        <v>0</v>
      </c>
    </row>
    <row r="66" spans="1:6" x14ac:dyDescent="0.2">
      <c r="A66" s="16" t="s">
        <v>69</v>
      </c>
      <c r="B66" s="17" t="s">
        <v>70</v>
      </c>
    </row>
    <row r="67" spans="1:6" ht="264" x14ac:dyDescent="0.2">
      <c r="B67" s="18" t="s">
        <v>71</v>
      </c>
    </row>
    <row r="68" spans="1:6" ht="216" x14ac:dyDescent="0.2">
      <c r="B68" s="18" t="s">
        <v>72</v>
      </c>
    </row>
    <row r="69" spans="1:6" x14ac:dyDescent="0.2">
      <c r="B69" s="19" t="s">
        <v>63</v>
      </c>
      <c r="C69" s="12" t="s">
        <v>64</v>
      </c>
      <c r="D69" s="20">
        <v>1</v>
      </c>
      <c r="E69" s="21"/>
      <c r="F69" s="22">
        <f>ROUND(D69*ROUND(E69,2),2)</f>
        <v>0</v>
      </c>
    </row>
    <row r="71" spans="1:6" x14ac:dyDescent="0.2">
      <c r="A71" s="16" t="s">
        <v>73</v>
      </c>
      <c r="B71" s="17" t="s">
        <v>74</v>
      </c>
    </row>
    <row r="72" spans="1:6" ht="264" x14ac:dyDescent="0.2">
      <c r="B72" s="18" t="s">
        <v>75</v>
      </c>
    </row>
    <row r="73" spans="1:6" ht="156" x14ac:dyDescent="0.2">
      <c r="B73" s="18" t="s">
        <v>76</v>
      </c>
    </row>
    <row r="74" spans="1:6" x14ac:dyDescent="0.2">
      <c r="B74" s="19" t="s">
        <v>63</v>
      </c>
      <c r="C74" s="12" t="s">
        <v>64</v>
      </c>
      <c r="D74" s="20">
        <v>1</v>
      </c>
      <c r="E74" s="21"/>
      <c r="F74" s="22">
        <f>ROUND(D74*ROUND(E74,2),2)</f>
        <v>0</v>
      </c>
    </row>
    <row r="76" spans="1:6" x14ac:dyDescent="0.2">
      <c r="A76" s="16" t="s">
        <v>77</v>
      </c>
      <c r="B76" s="17" t="s">
        <v>78</v>
      </c>
    </row>
    <row r="77" spans="1:6" ht="276" x14ac:dyDescent="0.2">
      <c r="B77" s="18" t="s">
        <v>79</v>
      </c>
    </row>
    <row r="78" spans="1:6" ht="132" x14ac:dyDescent="0.2">
      <c r="B78" s="18" t="s">
        <v>80</v>
      </c>
    </row>
    <row r="79" spans="1:6" x14ac:dyDescent="0.2">
      <c r="B79" s="19" t="s">
        <v>63</v>
      </c>
      <c r="C79" s="12" t="s">
        <v>64</v>
      </c>
      <c r="D79" s="20">
        <v>1</v>
      </c>
      <c r="E79" s="21"/>
      <c r="F79" s="22">
        <f>ROUND(D79*ROUND(E79,2),2)</f>
        <v>0</v>
      </c>
    </row>
    <row r="81" spans="1:6" x14ac:dyDescent="0.2">
      <c r="A81" s="16" t="s">
        <v>81</v>
      </c>
      <c r="B81" s="17" t="s">
        <v>82</v>
      </c>
    </row>
    <row r="82" spans="1:6" ht="168" x14ac:dyDescent="0.2">
      <c r="B82" s="18" t="s">
        <v>83</v>
      </c>
    </row>
    <row r="83" spans="1:6" x14ac:dyDescent="0.2">
      <c r="B83" s="19" t="s">
        <v>63</v>
      </c>
      <c r="C83" s="12" t="s">
        <v>64</v>
      </c>
      <c r="D83" s="20">
        <v>2</v>
      </c>
      <c r="E83" s="21"/>
      <c r="F83" s="22">
        <f>ROUND(D83*ROUND(E83,2),2)</f>
        <v>0</v>
      </c>
    </row>
    <row r="85" spans="1:6" x14ac:dyDescent="0.2">
      <c r="A85" s="16" t="s">
        <v>84</v>
      </c>
      <c r="B85" s="17" t="s">
        <v>85</v>
      </c>
    </row>
    <row r="86" spans="1:6" ht="228" x14ac:dyDescent="0.2">
      <c r="B86" s="18" t="s">
        <v>86</v>
      </c>
    </row>
    <row r="87" spans="1:6" x14ac:dyDescent="0.2">
      <c r="B87" s="19" t="s">
        <v>87</v>
      </c>
      <c r="C87" s="12" t="s">
        <v>64</v>
      </c>
      <c r="D87" s="20">
        <v>1</v>
      </c>
      <c r="E87" s="21"/>
      <c r="F87" s="22">
        <f>ROUND(D87*ROUND(E87,2),2)</f>
        <v>0</v>
      </c>
    </row>
    <row r="89" spans="1:6" x14ac:dyDescent="0.2">
      <c r="A89" s="15" t="s">
        <v>57</v>
      </c>
      <c r="B89" s="3" t="s">
        <v>88</v>
      </c>
      <c r="C89" s="2"/>
      <c r="D89" s="1"/>
      <c r="E89" s="1"/>
      <c r="F89" s="23">
        <f>SUM(F55:F88)</f>
        <v>0</v>
      </c>
    </row>
    <row r="91" spans="1:6" x14ac:dyDescent="0.2">
      <c r="A91" s="14" t="s">
        <v>2</v>
      </c>
      <c r="B91" s="6" t="s">
        <v>89</v>
      </c>
      <c r="C91" s="5"/>
      <c r="D91" s="4"/>
      <c r="E91" s="4"/>
      <c r="F91" s="24">
        <f>SUM(F14,F34,F52,F89)</f>
        <v>0</v>
      </c>
    </row>
  </sheetData>
  <sheetProtection algorithmName="SHA-512" hashValue="KvFOBna2Ic05767Ms2RQa/fPtjnE/xHh7JgFE+NAY4gmd3hYX/NGqmeF0oahcafQEKTOI7ZI/coOy25ZCL5HRg==" saltValue="CPrCUUDXmjwsLOxqc0pM4vk4ddtLifjDFzokwB1oax8=" spinCount="100000" sheet="1" objects="1" formatColumns="0" formatRows="0"/>
  <mergeCells count="10">
    <mergeCell ref="B36:F36"/>
    <mergeCell ref="B52:E52"/>
    <mergeCell ref="B54:F54"/>
    <mergeCell ref="B89:E89"/>
    <mergeCell ref="B91:E91"/>
    <mergeCell ref="B4:F4"/>
    <mergeCell ref="B8:F8"/>
    <mergeCell ref="B14:E14"/>
    <mergeCell ref="B16:F16"/>
    <mergeCell ref="B34:E34"/>
  </mergeCells>
  <pageMargins left="0.60000002384185791" right="0.38999998569488525" top="0.38999998569488525" bottom="0.38999998569488525" header="0.30000001192092896" footer="0.30000001192092896"/>
  <pageSetup paperSize="9"/>
  <headerFooter>
    <oddFooter>&amp;R&amp;"-,Regular"&amp;8&amp;P</oddFooter>
    <evenFooter>&amp;R&amp;"-,Regular"&amp;8&amp;P</evenFooter>
    <firstFooter>&amp;R&amp;"-,Regular"&amp;8&amp;P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</vt:lpstr>
      <vt:lpstr>REKAPITULACIJA</vt:lpstr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GradOtok</dc:creator>
  <cp:lastModifiedBy>Agneza Novoselac</cp:lastModifiedBy>
  <dcterms:created xsi:type="dcterms:W3CDTF">2026-07-06T09:01:08Z</dcterms:created>
  <dcterms:modified xsi:type="dcterms:W3CDTF">2026-07-17T11:12:24Z</dcterms:modified>
</cp:coreProperties>
</file>