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adOtok\Desktop\"/>
    </mc:Choice>
  </mc:AlternateContent>
  <xr:revisionPtr revIDLastSave="0" documentId="8_{43FFA718-1358-4B24-A040-D26B9772C8A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NASLOVNICA" sheetId="1" r:id="rId1"/>
    <sheet name="REKAPITULACIJA" sheetId="3" r:id="rId2"/>
    <sheet name="TROŠKOVNIK" sheetId="2" r:id="rId3"/>
  </sheets>
  <definedNames>
    <definedName name="_xlnm.Print_Titles" localSheetId="2">TROŠKOVNIK!1:1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22" i="2" s="1"/>
  <c r="F16" i="2"/>
  <c r="F20" i="2"/>
  <c r="F28" i="2"/>
  <c r="F30" i="2" s="1"/>
  <c r="D7" i="3" s="1"/>
  <c r="F37" i="2"/>
  <c r="F55" i="2" s="1"/>
  <c r="D8" i="3" s="1"/>
  <c r="F41" i="2"/>
  <c r="F45" i="2"/>
  <c r="F49" i="2"/>
  <c r="F53" i="2"/>
  <c r="F61" i="2"/>
  <c r="F63" i="2" s="1"/>
  <c r="D9" i="3" s="1"/>
  <c r="F69" i="2"/>
  <c r="F73" i="2" s="1"/>
  <c r="D10" i="3" s="1"/>
  <c r="F70" i="2"/>
  <c r="F71" i="2"/>
  <c r="F75" i="2" l="1"/>
  <c r="D6" i="3"/>
  <c r="D11" i="3" s="1"/>
  <c r="D12" i="3" l="1"/>
  <c r="D13" i="3"/>
</calcChain>
</file>

<file path=xl/sharedStrings.xml><?xml version="1.0" encoding="utf-8"?>
<sst xmlns="http://schemas.openxmlformats.org/spreadsheetml/2006/main" count="110" uniqueCount="81">
  <si>
    <t xml:space="preserve">SANACIJA CESTE U ULICI IVANA GUNDULIĆA - OTOK </t>
  </si>
  <si>
    <t>Troškovnik izradio:</t>
  </si>
  <si>
    <t/>
  </si>
  <si>
    <t>Projektant:</t>
  </si>
  <si>
    <t>RB</t>
  </si>
  <si>
    <t>STAVKA</t>
  </si>
  <si>
    <t>JEDINICA MJERE</t>
  </si>
  <si>
    <t>KOLIČINA</t>
  </si>
  <si>
    <t>JEDINIČNA CIJENA</t>
  </si>
  <si>
    <t>UKUPNA CIJENA</t>
  </si>
  <si>
    <t>TROŠKOVNIK</t>
  </si>
  <si>
    <t>1.</t>
  </si>
  <si>
    <t>PRIPREMNI RADOVI</t>
  </si>
  <si>
    <t>1.1.</t>
  </si>
  <si>
    <t xml:space="preserve">ISKOLČENJE TRASE </t>
  </si>
  <si>
    <t>Iskolčenjem su obuhvaćena sva mjerenja kojima se podaci prenose na teren, obavljanje i održavanje iskolčenih točaka za vrijeme građenja. Stavka obuhvaća izradu elaborata iskolčenja, situacijski nacrta izgrađene građevine i geodetski snimak izvedenog stanja s inst. proveden u katastru. Radove izvesti u skladu s OTU I 1-02.1 - 1-02.6 ili jednakovrijedno.</t>
  </si>
  <si>
    <t xml:space="preserve">Obračun po kompletu. </t>
  </si>
  <si>
    <t>m</t>
  </si>
  <si>
    <t>1.2.</t>
  </si>
  <si>
    <t xml:space="preserve">STROJNO ZASJECANJE ASFALTA </t>
  </si>
  <si>
    <t>Strojno zasjecanje asfalta. Stavkom su obuhvaćena sva strojna zasijecanja asfalta na mjestima uklapanja nove i stare kolničke konstrukcije, na mjestina proširenja kolnika, zasijecanja pri izvedbi prekopa i sl. Jedinična cijena obuhvaća sav rad, opremu i materijal potreban za potpuno dovršenje stavke.</t>
  </si>
  <si>
    <t>Obračun po m'</t>
  </si>
  <si>
    <t>1.3.</t>
  </si>
  <si>
    <t>UKLANJANJE POSTOJEĆEG ASFALTNOG ZASTORA</t>
  </si>
  <si>
    <t>Pažljivo uklanjanje postojećeg asfalta, s utovarom i prijevozom na deponiju prema izboru izvođača koja je uključen u cijenu stavke. Stavka obuhvaća sav rad, materijal i opremu potrebnu za potpuno dovršenje stavke. Obračun je po m2 pažljivo ukonjenog asfaltnog zastora</t>
  </si>
  <si>
    <t>Obračun po m2</t>
  </si>
  <si>
    <t>m²</t>
  </si>
  <si>
    <t>PRIPREMNI RADOVI UKUPNO:</t>
  </si>
  <si>
    <t>2.</t>
  </si>
  <si>
    <t>ZEMLJANI RADOVI</t>
  </si>
  <si>
    <t>2.1.</t>
  </si>
  <si>
    <t>POPRAVAK ODVODNOG JARKA</t>
  </si>
  <si>
    <t>Popravak odvodnih jaraka bez obloge. Stavka obuhvaća čišćenje (uklanjanje otpadaka), profiliranje do zahtjevanog obrisa, utovar i odvoz otpada na odlagalište te sav ostali rad, opremu i materijal potreban za potpuno dovršenje stavke.</t>
  </si>
  <si>
    <t xml:space="preserve">Obračun je po m' saniranih odvodnih jaraka. </t>
  </si>
  <si>
    <t>ZEMLJANI RADOVI UKUPNO:</t>
  </si>
  <si>
    <t>3.</t>
  </si>
  <si>
    <t>KOLNIČKA KONSTRUKCIJA</t>
  </si>
  <si>
    <t>3.1.</t>
  </si>
  <si>
    <t xml:space="preserve">SANACIJA UDARNIH RUPA NA MAKADAMSKOM DIJELU PROMETNICE </t>
  </si>
  <si>
    <t>Na dionici makadamske prometnice potrebno je izvršiti sanaciju udarnih rupa radi poboljšanja sigurnosti i omogućavanja nesmetanog prometovanja. Sanacija se izvodi na sljedeći način
1. Iskop oštećenog materijala
Izvodi se iskop udarne rupe do dubine cca 40 cm, uz uklanjanje rastresitog i oštećenog materijala sve do stabilne podloge.
2. Ugradnja kamenog materijala
Na pripremljenu podlogu ugrađuje se drobljeni kamen frakcije 0–63 mm, kojim se rupa ispunjava u punom profilu.
3. Nabijanje i zbijanje materijala
Ugrađeni materijal potrebno je postepeno sabijati i nabijati u slojevima, kako bi se postigla potrebna nosivost i stabilnost te spriječilo naknadno slijeganje.
4. Završno profiliranje
Nakon zbijanja, površinu je potrebno poravnati i</t>
  </si>
  <si>
    <t>oblikovati u skladu s uzdužnim i poprečnim nagibima prometnice.</t>
  </si>
  <si>
    <t>Obračun po m³</t>
  </si>
  <si>
    <t>m³</t>
  </si>
  <si>
    <t>3.2.</t>
  </si>
  <si>
    <t xml:space="preserve">UGRADNJA KAMENOG MATERIJALA 0-32m </t>
  </si>
  <si>
    <t>Izrada nosivog sloja (Ms≥60 MN/m2) od prirodnog drobljenog kamenog materijala, najvećeg zrna 32 mm, debljine do 10cm. U cijenu je uključena nabava i dobava materijala, utovar, prijevoz, i ugradnja (strojno razastiranje, planiranje i zbijanje do traženog modula stišljivosti ili stupnja zbijenosti) na uređenu i preuzetu podlogu. Obračun je po m3 ugrađenog materijala u zbijenom stanju. Izvedba, kontrola kakvoće i obračun prema OTU 5-01 ili jednakovrijedno.</t>
  </si>
  <si>
    <t>3.3.</t>
  </si>
  <si>
    <t>UGRADNJA NOSIVOG SLOJA AC 16 surf</t>
  </si>
  <si>
    <t>Proizvodnja, prijevoz i ugradnja bitumeniziranog nosivog sloja (AC16 surf 50/70 AG4 M4) debljine 7cm. Bitumenizirani nosivi sloj proizvodi se u asfaltnim bazama uz kontrolu pojedinih materijala, kontrolu postrojenja i kontrolu proizvedene asfaltne mješavine te se prevozi do mjesta ugradnje. Ugradnja AC16 surf 50/70 AG4 M4 vrši se strojno u strojevima za razastiranje "finišerima" te grupom valjaka-statičkim, vibracionim i valjka s točkovima na pneum. Izrada nosivog sloja od AC16 surf 50/70 AG4 M4 debljine 7cm, a sve prema detaljima i kotama danim u poprečnom presjeku. Radove izvesti u skladu sa O.T.U.I 5-04</t>
  </si>
  <si>
    <t>Obračun po m²</t>
  </si>
  <si>
    <t>3.4.</t>
  </si>
  <si>
    <t xml:space="preserve">UREĐENJE BANKINE </t>
  </si>
  <si>
    <t>Uređenje bankine uz rub kolnika u širini 1,0 m, ugradnjom i zbijanjem tamponskog sloja od drobljenog kamena frakcije 0–63 mm, debljine 10 cm, uključujući dovoz, rasprostiranje, niveliranje, zbijanje i sav potreban materijal, strojni rad i radnu snagu.</t>
  </si>
  <si>
    <t>3.5.</t>
  </si>
  <si>
    <t>VISINSKO UKLAPANJE POSTOJEĆIH POKLOPACA</t>
  </si>
  <si>
    <t>Visinsko uklapanje kapa, ventila i slično sa okvirom postojećih različitih komunalnih instalacija koji se nalaze u području zahvata. Stavka obuhvaća uklanjanje postojećih kapa, ventila i slično sa okvirom, popravak oštećenih dijelova, betoniranje i ponovnu ugradnju kapa, ventila i slično na kotu određenu projektom. Stavka obuhvaća sav potreban rad, materijal i opremu potrebne za potpuno dovršenje stavke.</t>
  </si>
  <si>
    <t xml:space="preserve">Obračunn po komadu. </t>
  </si>
  <si>
    <t>komad</t>
  </si>
  <si>
    <t>KOLNIČKA KONSTRUKCIJA UKUPNO:</t>
  </si>
  <si>
    <t>4.</t>
  </si>
  <si>
    <t xml:space="preserve">OPREMA I SIGNALIZACIJA PROMETA </t>
  </si>
  <si>
    <t>4.1.</t>
  </si>
  <si>
    <t>PRIVREMENA REGULACIJA PROMETA</t>
  </si>
  <si>
    <t>Nabava, dobava i postavljanje prometnih znakova privremene prometne signalizacije. U obvezi je Izvođača izrada posebnog Prometnog projekta privremene regulacije prometa za vrijeme izvođenja radova, a sve s "Pravilnikom o prometnim znakovima, opremi i signalizaciji na cestama" NN 92/19. Sav rad i materijal moraju odgovarati zahtjevi i tehničkim propisima iz Pravilnika, potrebno ishoditi suglasnost upravitelja ceste. Cijena obuhvaća izradu projekta privremene regulacije prometa, dobava, postavljanje znakova i uklanjanje istih nakon završetka radova.</t>
  </si>
  <si>
    <t>Obračun po kompletu</t>
  </si>
  <si>
    <t>komplet</t>
  </si>
  <si>
    <t>OPREMA I SIGNALIZACIJA PROMETA  UKUPNO:</t>
  </si>
  <si>
    <t>5.</t>
  </si>
  <si>
    <t>ISPITIVANJA I KONTROLA IZVEDBE</t>
  </si>
  <si>
    <t>5.1.</t>
  </si>
  <si>
    <t>ISPITIVANJE MATERIJALA</t>
  </si>
  <si>
    <t>Troškovi ispitivanja materijala, uzimanja uzorka,
laboratorijska obrada sa izdvajanjem atesta, te ispitivanje
svih ugrađenih slojeva nasipa i kolničke konstrukcije.
Ispitivanja se vrše u slijedećem obimu:</t>
  </si>
  <si>
    <t xml:space="preserve"> a) Ispitivanje modula stišljivosti Ms svih slojeva nasipa i posteljice svakih 500m2</t>
  </si>
  <si>
    <t>b) Ispitivanje modula stišljivosti Ms tamponskog sloja na svakih 500m2</t>
  </si>
  <si>
    <t xml:space="preserve">c) Davanje recepture i dokaz radnog sastava za asfaltne slojeve. </t>
  </si>
  <si>
    <t>ISPITIVANJA I KONTROLA IZVEDBE UKUPNO:</t>
  </si>
  <si>
    <t>TROŠKOVNIK UKUPNO:</t>
  </si>
  <si>
    <t>REKAPITULACIJA</t>
  </si>
  <si>
    <t>UKUPNO</t>
  </si>
  <si>
    <t>PDV (25%)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</si>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</sst>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A0A0A0"/>
      </patternFill>
    </fill>
    <fill>
      <patternFill patternType="solid">
        <fgColor rgb="FFB4B4B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32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wrapText="1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wrapText="1"/>
    </xf>
    <xf numFmtId="0" fontId="1" fillId="0" borderId="0" xfId="0" applyFon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/>
    <xf numFmtId="0" fontId="4" fillId="4" borderId="0" xfId="0" applyFont="1" applyFill="1"/>
    <xf numFmtId="0" fontId="1" fillId="0" borderId="0" xfId="0" applyFont="1" applyAlignment="1">
      <alignment vertical="top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horizontal="justify" wrapText="1"/>
    </xf>
    <xf numFmtId="4" fontId="1" fillId="0" borderId="0" xfId="0" applyNumberFormat="1" applyFont="1"/>
    <xf numFmtId="164" fontId="1" fillId="0" borderId="0" xfId="0" applyNumberFormat="1" applyFont="1" applyProtection="1">
      <protection locked="0"/>
    </xf>
    <xf numFmtId="164" fontId="1" fillId="0" borderId="0" xfId="0" applyNumberFormat="1" applyFont="1"/>
    <xf numFmtId="164" fontId="4" fillId="4" borderId="0" xfId="0" applyNumberFormat="1" applyFont="1" applyFill="1"/>
    <xf numFmtId="164" fontId="4" fillId="3" borderId="0" xfId="0" applyNumberFormat="1" applyFont="1" applyFill="1"/>
    <xf numFmtId="0" fontId="5" fillId="3" borderId="0" xfId="0" applyFont="1" applyFill="1"/>
    <xf numFmtId="0" fontId="4" fillId="0" borderId="0" xfId="0" applyFont="1" applyAlignment="1">
      <alignment horizontal="right"/>
    </xf>
    <xf numFmtId="0" fontId="4" fillId="0" borderId="0" xfId="0" applyFont="1"/>
    <xf numFmtId="164" fontId="4" fillId="0" borderId="0" xfId="0" applyNumberFormat="1" applyFont="1"/>
    <xf numFmtId="0" fontId="6" fillId="3" borderId="0" xfId="0" applyFont="1" applyFill="1"/>
    <xf numFmtId="0" fontId="6" fillId="3" borderId="0" xfId="0" applyFont="1" applyFill="1" applyAlignment="1">
      <alignment horizontal="right"/>
    </xf>
    <xf numFmtId="164" fontId="6" fillId="3" borderId="0" xfId="0" applyNumberFormat="1" applyFont="1" applyFill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5"/>
  <sheetViews>
    <sheetView workbookViewId="0"/>
  </sheetViews>
  <sheetFormatPr defaultRowHeight="12" x14ac:dyDescent="0.2"/>
  <cols>
    <col min="1" max="1" width="35.7109375" style="9" customWidth="1"/>
    <col min="2" max="2" width="53.7109375" style="9" customWidth="1"/>
    <col min="3" max="3" width="9.140625" style="9" customWidth="1"/>
    <col min="4" max="16384" width="9.140625" style="9"/>
  </cols>
  <sheetData>
    <row r="2" spans="1:2" ht="18.75" x14ac:dyDescent="0.3">
      <c r="A2" s="8" t="s">
        <v>0</v>
      </c>
      <c r="B2" s="7"/>
    </row>
    <row r="4" spans="1:2" ht="15" x14ac:dyDescent="0.25">
      <c r="A4" t="s">
        <v>1</v>
      </c>
      <c r="B4" s="10" t="s">
        <v>2</v>
      </c>
    </row>
    <row r="5" spans="1:2" ht="15" x14ac:dyDescent="0.25">
      <c r="A5" t="s">
        <v>3</v>
      </c>
      <c r="B5" s="10" t="s">
        <v>2</v>
      </c>
    </row>
  </sheetData>
  <sheetProtection algorithmName="SHA-512" hashValue="clU30utyjy6Efvqd/SD4WbPnO+bufjEmKY2ytQ5iPhxF4QJ5JnbgGXZn7VqDCxJ56B/pEQMEaucfmG+ne72aEg==" saltValue="ecnf3frJSh/+XEawFaQUsTJ1bpPb7g4iSjSLATgB/8E=" spinCount="100000" sheet="1" objects="1" formatColumns="0" formatRows="0"/>
  <mergeCells count="1">
    <mergeCell ref="A2:B2"/>
  </mergeCells>
  <pageMargins left="0.60000002384185791" right="0.38999998569488525" top="0.38999998569488525" bottom="0.38999998569488525" header="0.30000001192092896" footer="0.30000001192092896"/>
  <pageSetup paperSize="9"/>
  <headerFooter>
    <oddFooter>&amp;R&amp;"-,Regular"&amp;8&amp;P</oddFooter>
    <evenFooter>&amp;R&amp;"-,Regular"&amp;8&amp;P</evenFooter>
    <firstFooter>&amp;R&amp;"-,Regular"&amp;8&amp;P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3"/>
  <sheetViews>
    <sheetView workbookViewId="0"/>
  </sheetViews>
  <sheetFormatPr defaultRowHeight="12" x14ac:dyDescent="0.2"/>
  <cols>
    <col min="1" max="1" width="3.7109375" style="9" customWidth="1"/>
    <col min="2" max="2" width="7.7109375" style="9" customWidth="1"/>
    <col min="3" max="3" width="53.7109375" style="9" customWidth="1"/>
    <col min="4" max="4" width="24.7109375" style="9" customWidth="1"/>
    <col min="5" max="5" width="9.140625" style="9" customWidth="1"/>
    <col min="6" max="16384" width="9.140625" style="9"/>
  </cols>
  <sheetData>
    <row r="2" spans="2:4" ht="15.75" x14ac:dyDescent="0.25">
      <c r="B2" s="25"/>
      <c r="C2" s="25" t="s">
        <v>0</v>
      </c>
      <c r="D2" s="25"/>
    </row>
    <row r="4" spans="2:4" ht="15.75" x14ac:dyDescent="0.25">
      <c r="B4" s="25"/>
      <c r="C4" s="25" t="s">
        <v>77</v>
      </c>
      <c r="D4" s="25"/>
    </row>
    <row r="6" spans="2:4" x14ac:dyDescent="0.2">
      <c r="B6" s="26" t="s">
        <v>11</v>
      </c>
      <c r="C6" s="27" t="s">
        <v>12</v>
      </c>
      <c r="D6" s="28">
        <f>TROŠKOVNIK!F22</f>
        <v>0</v>
      </c>
    </row>
    <row r="7" spans="2:4" x14ac:dyDescent="0.2">
      <c r="B7" s="26" t="s">
        <v>28</v>
      </c>
      <c r="C7" s="27" t="s">
        <v>29</v>
      </c>
      <c r="D7" s="28">
        <f>TROŠKOVNIK!F30</f>
        <v>0</v>
      </c>
    </row>
    <row r="8" spans="2:4" x14ac:dyDescent="0.2">
      <c r="B8" s="26" t="s">
        <v>35</v>
      </c>
      <c r="C8" s="27" t="s">
        <v>36</v>
      </c>
      <c r="D8" s="28">
        <f>TROŠKOVNIK!F55</f>
        <v>0</v>
      </c>
    </row>
    <row r="9" spans="2:4" x14ac:dyDescent="0.2">
      <c r="B9" s="26" t="s">
        <v>59</v>
      </c>
      <c r="C9" s="27" t="s">
        <v>60</v>
      </c>
      <c r="D9" s="28">
        <f>TROŠKOVNIK!F63</f>
        <v>0</v>
      </c>
    </row>
    <row r="10" spans="2:4" x14ac:dyDescent="0.2">
      <c r="B10" s="26" t="s">
        <v>67</v>
      </c>
      <c r="C10" s="27" t="s">
        <v>68</v>
      </c>
      <c r="D10" s="28">
        <f>TROŠKOVNIK!F73</f>
        <v>0</v>
      </c>
    </row>
    <row r="11" spans="2:4" ht="12.75" x14ac:dyDescent="0.2">
      <c r="B11" s="29"/>
      <c r="C11" s="30" t="s">
        <v>78</v>
      </c>
      <c r="D11" s="31">
        <f>SUM(D6,D7,D8,D9,D10)</f>
        <v>0</v>
      </c>
    </row>
    <row r="12" spans="2:4" ht="12.75" x14ac:dyDescent="0.2">
      <c r="B12" s="29"/>
      <c r="C12" s="30" t="s">
        <v>79</v>
      </c>
      <c r="D12" s="31">
        <f>ROUND(D11*25/100,2)</f>
        <v>0</v>
      </c>
    </row>
    <row r="13" spans="2:4" ht="12.75" x14ac:dyDescent="0.2">
      <c r="B13" s="29"/>
      <c r="C13" s="30" t="s">
        <v>80</v>
      </c>
      <c r="D13" s="31">
        <f>D11+D12</f>
        <v>0</v>
      </c>
    </row>
  </sheetData>
  <sheetProtection algorithmName="SHA-512" hashValue="lbZFr1IFyM30Ht0EbhVzkVh6RLtmxEVNwfIJzNfVOK2cIzks7XulhXFgCoqanHOjys1eV9LOLHqZ9ewdp3ehaQ==" saltValue="73dbTHQnj50owrnLyRTL2PHMPkxTL5/Fo15k9kEqqX8=" spinCount="100000" sheet="1" objects="1" formatColumns="0" formatRows="0"/>
  <pageMargins left="0.60000002384185791" right="0.38999998569488525" top="0.38999998569488525" bottom="0.38999998569488525" header="0.30000001192092896" footer="0.30000001192092896"/>
  <pageSetup paperSize="9"/>
  <headerFooter>
    <oddFooter>&amp;R&amp;"-,Regular"&amp;12&amp;P</oddFooter>
    <evenFooter>&amp;R&amp;"-,Regular"&amp;12&amp;P</evenFooter>
    <firstFooter>&amp;R&amp;"-,Regular"&amp;12&amp;P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5"/>
  <sheetViews>
    <sheetView tabSelected="1" workbookViewId="0">
      <pane ySplit="1" topLeftCell="A2" activePane="bottomLeft" state="frozenSplit"/>
      <selection pane="bottomLeft"/>
    </sheetView>
  </sheetViews>
  <sheetFormatPr defaultRowHeight="12" x14ac:dyDescent="0.2"/>
  <cols>
    <col min="1" max="1" width="9.7109375" style="9" customWidth="1"/>
    <col min="2" max="2" width="37.7109375" style="11" customWidth="1"/>
    <col min="3" max="3" width="7.7109375" style="12" customWidth="1"/>
    <col min="4" max="5" width="10.7109375" style="9" customWidth="1"/>
    <col min="6" max="6" width="12.7109375" style="9" customWidth="1"/>
    <col min="7" max="7" width="9.140625" style="9" customWidth="1"/>
    <col min="8" max="16384" width="9.140625" style="9"/>
  </cols>
  <sheetData>
    <row r="1" spans="1:6" ht="30" customHeight="1" x14ac:dyDescent="0.2">
      <c r="A1" s="13" t="s">
        <v>4</v>
      </c>
      <c r="B1" s="13" t="s">
        <v>5</v>
      </c>
      <c r="C1" s="13" t="s">
        <v>6</v>
      </c>
      <c r="D1" s="13" t="s">
        <v>7</v>
      </c>
      <c r="E1" s="13" t="s">
        <v>8</v>
      </c>
      <c r="F1" s="13" t="s">
        <v>9</v>
      </c>
    </row>
    <row r="4" spans="1:6" x14ac:dyDescent="0.2">
      <c r="A4" s="14" t="s">
        <v>2</v>
      </c>
      <c r="B4" s="6" t="s">
        <v>10</v>
      </c>
      <c r="C4" s="5"/>
      <c r="D4" s="4"/>
      <c r="E4" s="4"/>
      <c r="F4" s="4"/>
    </row>
    <row r="8" spans="1:6" x14ac:dyDescent="0.2">
      <c r="A8" s="15" t="s">
        <v>11</v>
      </c>
      <c r="B8" s="3" t="s">
        <v>12</v>
      </c>
      <c r="C8" s="2"/>
      <c r="D8" s="1"/>
      <c r="E8" s="1"/>
      <c r="F8" s="1"/>
    </row>
    <row r="10" spans="1:6" x14ac:dyDescent="0.2">
      <c r="A10" s="16" t="s">
        <v>13</v>
      </c>
      <c r="B10" s="17" t="s">
        <v>14</v>
      </c>
    </row>
    <row r="11" spans="1:6" ht="108" x14ac:dyDescent="0.2">
      <c r="B11" s="18" t="s">
        <v>15</v>
      </c>
    </row>
    <row r="12" spans="1:6" x14ac:dyDescent="0.2">
      <c r="B12" s="19" t="s">
        <v>16</v>
      </c>
      <c r="C12" s="12" t="s">
        <v>17</v>
      </c>
      <c r="D12" s="20">
        <v>260</v>
      </c>
      <c r="E12" s="21"/>
      <c r="F12" s="22">
        <f>ROUND(D12*ROUND(E12,2),2)</f>
        <v>0</v>
      </c>
    </row>
    <row r="14" spans="1:6" x14ac:dyDescent="0.2">
      <c r="A14" s="16" t="s">
        <v>18</v>
      </c>
      <c r="B14" s="17" t="s">
        <v>19</v>
      </c>
    </row>
    <row r="15" spans="1:6" ht="84" x14ac:dyDescent="0.2">
      <c r="B15" s="18" t="s">
        <v>20</v>
      </c>
    </row>
    <row r="16" spans="1:6" x14ac:dyDescent="0.2">
      <c r="B16" s="19" t="s">
        <v>21</v>
      </c>
      <c r="C16" s="12" t="s">
        <v>17</v>
      </c>
      <c r="D16" s="20">
        <v>10</v>
      </c>
      <c r="E16" s="21"/>
      <c r="F16" s="22">
        <f>ROUND(D16*ROUND(E16,2),2)</f>
        <v>0</v>
      </c>
    </row>
    <row r="18" spans="1:6" x14ac:dyDescent="0.2">
      <c r="A18" s="16" t="s">
        <v>22</v>
      </c>
      <c r="B18" s="17" t="s">
        <v>23</v>
      </c>
    </row>
    <row r="19" spans="1:6" ht="84" x14ac:dyDescent="0.2">
      <c r="B19" s="18" t="s">
        <v>24</v>
      </c>
    </row>
    <row r="20" spans="1:6" x14ac:dyDescent="0.2">
      <c r="B20" s="19" t="s">
        <v>25</v>
      </c>
      <c r="C20" s="12" t="s">
        <v>26</v>
      </c>
      <c r="D20" s="20">
        <v>368</v>
      </c>
      <c r="E20" s="21"/>
      <c r="F20" s="22">
        <f>ROUND(D20*ROUND(E20,2),2)</f>
        <v>0</v>
      </c>
    </row>
    <row r="22" spans="1:6" x14ac:dyDescent="0.2">
      <c r="A22" s="15" t="s">
        <v>11</v>
      </c>
      <c r="B22" s="3" t="s">
        <v>27</v>
      </c>
      <c r="C22" s="2"/>
      <c r="D22" s="1"/>
      <c r="E22" s="1"/>
      <c r="F22" s="23">
        <f>SUM(F9:F21)</f>
        <v>0</v>
      </c>
    </row>
    <row r="24" spans="1:6" x14ac:dyDescent="0.2">
      <c r="A24" s="15" t="s">
        <v>28</v>
      </c>
      <c r="B24" s="3" t="s">
        <v>29</v>
      </c>
      <c r="C24" s="2"/>
      <c r="D24" s="1"/>
      <c r="E24" s="1"/>
      <c r="F24" s="1"/>
    </row>
    <row r="26" spans="1:6" x14ac:dyDescent="0.2">
      <c r="A26" s="16" t="s">
        <v>30</v>
      </c>
      <c r="B26" s="17" t="s">
        <v>31</v>
      </c>
    </row>
    <row r="27" spans="1:6" ht="72" x14ac:dyDescent="0.2">
      <c r="B27" s="18" t="s">
        <v>32</v>
      </c>
    </row>
    <row r="28" spans="1:6" x14ac:dyDescent="0.2">
      <c r="B28" s="19" t="s">
        <v>33</v>
      </c>
      <c r="C28" s="12" t="s">
        <v>17</v>
      </c>
      <c r="D28" s="20">
        <v>260</v>
      </c>
      <c r="E28" s="21"/>
      <c r="F28" s="22">
        <f>ROUND(D28*ROUND(E28,2),2)</f>
        <v>0</v>
      </c>
    </row>
    <row r="30" spans="1:6" x14ac:dyDescent="0.2">
      <c r="A30" s="15" t="s">
        <v>28</v>
      </c>
      <c r="B30" s="3" t="s">
        <v>34</v>
      </c>
      <c r="C30" s="2"/>
      <c r="D30" s="1"/>
      <c r="E30" s="1"/>
      <c r="F30" s="23">
        <f>SUM(F25:F29)</f>
        <v>0</v>
      </c>
    </row>
    <row r="32" spans="1:6" x14ac:dyDescent="0.2">
      <c r="A32" s="15" t="s">
        <v>35</v>
      </c>
      <c r="B32" s="3" t="s">
        <v>36</v>
      </c>
      <c r="C32" s="2"/>
      <c r="D32" s="1"/>
      <c r="E32" s="1"/>
      <c r="F32" s="1"/>
    </row>
    <row r="34" spans="1:6" ht="24" x14ac:dyDescent="0.2">
      <c r="A34" s="16" t="s">
        <v>37</v>
      </c>
      <c r="B34" s="17" t="s">
        <v>38</v>
      </c>
    </row>
    <row r="35" spans="1:6" ht="252" x14ac:dyDescent="0.2">
      <c r="B35" s="18" t="s">
        <v>39</v>
      </c>
    </row>
    <row r="36" spans="1:6" ht="24" x14ac:dyDescent="0.2">
      <c r="B36" s="18" t="s">
        <v>40</v>
      </c>
    </row>
    <row r="37" spans="1:6" x14ac:dyDescent="0.2">
      <c r="B37" s="19" t="s">
        <v>41</v>
      </c>
      <c r="C37" s="12" t="s">
        <v>42</v>
      </c>
      <c r="D37" s="20">
        <v>40</v>
      </c>
      <c r="E37" s="21"/>
      <c r="F37" s="22">
        <f>ROUND(D37*ROUND(E37,2),2)</f>
        <v>0</v>
      </c>
    </row>
    <row r="39" spans="1:6" x14ac:dyDescent="0.2">
      <c r="A39" s="16" t="s">
        <v>43</v>
      </c>
      <c r="B39" s="17" t="s">
        <v>44</v>
      </c>
    </row>
    <row r="40" spans="1:6" ht="132" x14ac:dyDescent="0.2">
      <c r="B40" s="18" t="s">
        <v>45</v>
      </c>
    </row>
    <row r="41" spans="1:6" x14ac:dyDescent="0.2">
      <c r="B41" s="19" t="s">
        <v>41</v>
      </c>
      <c r="C41" s="12" t="s">
        <v>42</v>
      </c>
      <c r="D41" s="20">
        <v>113.6</v>
      </c>
      <c r="E41" s="21"/>
      <c r="F41" s="22">
        <f>ROUND(D41*ROUND(E41,2),2)</f>
        <v>0</v>
      </c>
    </row>
    <row r="43" spans="1:6" x14ac:dyDescent="0.2">
      <c r="A43" s="16" t="s">
        <v>46</v>
      </c>
      <c r="B43" s="17" t="s">
        <v>47</v>
      </c>
    </row>
    <row r="44" spans="1:6" ht="180" x14ac:dyDescent="0.2">
      <c r="B44" s="18" t="s">
        <v>48</v>
      </c>
    </row>
    <row r="45" spans="1:6" x14ac:dyDescent="0.2">
      <c r="B45" s="19" t="s">
        <v>49</v>
      </c>
      <c r="C45" s="12" t="s">
        <v>26</v>
      </c>
      <c r="D45" s="20">
        <v>1179.5999999999999</v>
      </c>
      <c r="E45" s="21"/>
      <c r="F45" s="22">
        <f>ROUND(D45*ROUND(E45,2),2)</f>
        <v>0</v>
      </c>
    </row>
    <row r="47" spans="1:6" x14ac:dyDescent="0.2">
      <c r="A47" s="16" t="s">
        <v>50</v>
      </c>
      <c r="B47" s="17" t="s">
        <v>51</v>
      </c>
    </row>
    <row r="48" spans="1:6" ht="72" x14ac:dyDescent="0.2">
      <c r="B48" s="18" t="s">
        <v>52</v>
      </c>
    </row>
    <row r="49" spans="1:6" x14ac:dyDescent="0.2">
      <c r="B49" s="19" t="s">
        <v>49</v>
      </c>
      <c r="C49" s="12" t="s">
        <v>26</v>
      </c>
      <c r="D49" s="20">
        <v>777</v>
      </c>
      <c r="E49" s="21"/>
      <c r="F49" s="22">
        <f>ROUND(D49*ROUND(E49,2),2)</f>
        <v>0</v>
      </c>
    </row>
    <row r="51" spans="1:6" x14ac:dyDescent="0.2">
      <c r="A51" s="16" t="s">
        <v>53</v>
      </c>
      <c r="B51" s="17" t="s">
        <v>54</v>
      </c>
    </row>
    <row r="52" spans="1:6" ht="120" x14ac:dyDescent="0.2">
      <c r="B52" s="18" t="s">
        <v>55</v>
      </c>
    </row>
    <row r="53" spans="1:6" x14ac:dyDescent="0.2">
      <c r="B53" s="19" t="s">
        <v>56</v>
      </c>
      <c r="C53" s="12" t="s">
        <v>57</v>
      </c>
      <c r="D53" s="20">
        <v>7</v>
      </c>
      <c r="E53" s="21"/>
      <c r="F53" s="22">
        <f>ROUND(D53*ROUND(E53,2),2)</f>
        <v>0</v>
      </c>
    </row>
    <row r="55" spans="1:6" x14ac:dyDescent="0.2">
      <c r="A55" s="15" t="s">
        <v>35</v>
      </c>
      <c r="B55" s="3" t="s">
        <v>58</v>
      </c>
      <c r="C55" s="2"/>
      <c r="D55" s="1"/>
      <c r="E55" s="1"/>
      <c r="F55" s="23">
        <f>SUM(F33:F54)</f>
        <v>0</v>
      </c>
    </row>
    <row r="57" spans="1:6" x14ac:dyDescent="0.2">
      <c r="A57" s="15" t="s">
        <v>59</v>
      </c>
      <c r="B57" s="3" t="s">
        <v>60</v>
      </c>
      <c r="C57" s="2"/>
      <c r="D57" s="1"/>
      <c r="E57" s="1"/>
      <c r="F57" s="1"/>
    </row>
    <row r="59" spans="1:6" x14ac:dyDescent="0.2">
      <c r="A59" s="16" t="s">
        <v>61</v>
      </c>
      <c r="B59" s="17" t="s">
        <v>62</v>
      </c>
    </row>
    <row r="60" spans="1:6" ht="168" x14ac:dyDescent="0.2">
      <c r="B60" s="18" t="s">
        <v>63</v>
      </c>
    </row>
    <row r="61" spans="1:6" x14ac:dyDescent="0.2">
      <c r="B61" s="19" t="s">
        <v>64</v>
      </c>
      <c r="C61" s="12" t="s">
        <v>65</v>
      </c>
      <c r="D61" s="20">
        <v>1</v>
      </c>
      <c r="E61" s="21"/>
      <c r="F61" s="22">
        <f>ROUND(D61*ROUND(E61,2),2)</f>
        <v>0</v>
      </c>
    </row>
    <row r="63" spans="1:6" x14ac:dyDescent="0.2">
      <c r="A63" s="15" t="s">
        <v>59</v>
      </c>
      <c r="B63" s="3" t="s">
        <v>66</v>
      </c>
      <c r="C63" s="2"/>
      <c r="D63" s="1"/>
      <c r="E63" s="1"/>
      <c r="F63" s="23">
        <f>SUM(F58:F62)</f>
        <v>0</v>
      </c>
    </row>
    <row r="65" spans="1:6" x14ac:dyDescent="0.2">
      <c r="A65" s="15" t="s">
        <v>67</v>
      </c>
      <c r="B65" s="3" t="s">
        <v>68</v>
      </c>
      <c r="C65" s="2"/>
      <c r="D65" s="1"/>
      <c r="E65" s="1"/>
      <c r="F65" s="1"/>
    </row>
    <row r="67" spans="1:6" x14ac:dyDescent="0.2">
      <c r="A67" s="16" t="s">
        <v>69</v>
      </c>
      <c r="B67" s="17" t="s">
        <v>70</v>
      </c>
    </row>
    <row r="68" spans="1:6" ht="84" x14ac:dyDescent="0.2">
      <c r="B68" s="18" t="s">
        <v>71</v>
      </c>
    </row>
    <row r="69" spans="1:6" ht="24" x14ac:dyDescent="0.2">
      <c r="B69" s="19" t="s">
        <v>72</v>
      </c>
      <c r="C69" s="12" t="s">
        <v>65</v>
      </c>
      <c r="D69" s="20">
        <v>2</v>
      </c>
      <c r="E69" s="21"/>
      <c r="F69" s="22">
        <f>ROUND(D69*ROUND(E69,2),2)</f>
        <v>0</v>
      </c>
    </row>
    <row r="70" spans="1:6" ht="24" x14ac:dyDescent="0.2">
      <c r="B70" s="19" t="s">
        <v>73</v>
      </c>
      <c r="C70" s="12" t="s">
        <v>57</v>
      </c>
      <c r="D70" s="20">
        <v>2</v>
      </c>
      <c r="E70" s="21"/>
      <c r="F70" s="22">
        <f>ROUND(D70*ROUND(E70,2),2)</f>
        <v>0</v>
      </c>
    </row>
    <row r="71" spans="1:6" ht="24" x14ac:dyDescent="0.2">
      <c r="B71" s="19" t="s">
        <v>74</v>
      </c>
      <c r="C71" s="12" t="s">
        <v>57</v>
      </c>
      <c r="D71" s="20">
        <v>1</v>
      </c>
      <c r="E71" s="21"/>
      <c r="F71" s="22">
        <f>ROUND(D71*ROUND(E71,2),2)</f>
        <v>0</v>
      </c>
    </row>
    <row r="73" spans="1:6" x14ac:dyDescent="0.2">
      <c r="A73" s="15" t="s">
        <v>67</v>
      </c>
      <c r="B73" s="3" t="s">
        <v>75</v>
      </c>
      <c r="C73" s="2"/>
      <c r="D73" s="1"/>
      <c r="E73" s="1"/>
      <c r="F73" s="23">
        <f>SUM(F66:F72)</f>
        <v>0</v>
      </c>
    </row>
    <row r="75" spans="1:6" x14ac:dyDescent="0.2">
      <c r="A75" s="14" t="s">
        <v>2</v>
      </c>
      <c r="B75" s="6" t="s">
        <v>76</v>
      </c>
      <c r="C75" s="5"/>
      <c r="D75" s="4"/>
      <c r="E75" s="4"/>
      <c r="F75" s="24">
        <f>SUM(F22,F30,F55,F63,F73)</f>
        <v>0</v>
      </c>
    </row>
  </sheetData>
  <sheetProtection algorithmName="SHA-512" hashValue="bH+g7+wUWDeGM3cL37ylMochsvcK+e3FgT9WsIx53f9MG83qQCrZ0m/Ix1Azzs6tN/q6lrweAyR9WOB8ip7rlA==" saltValue="UHGAOS3dvA1VmyPYE70QKFQSEsW2HqIR3qGuotTCPqI=" spinCount="100000" sheet="1" objects="1" formatColumns="0" formatRows="0"/>
  <mergeCells count="12">
    <mergeCell ref="B73:E73"/>
    <mergeCell ref="B75:E75"/>
    <mergeCell ref="B32:F32"/>
    <mergeCell ref="B55:E55"/>
    <mergeCell ref="B57:F57"/>
    <mergeCell ref="B63:E63"/>
    <mergeCell ref="B65:F65"/>
    <mergeCell ref="B4:F4"/>
    <mergeCell ref="B8:F8"/>
    <mergeCell ref="B22:E22"/>
    <mergeCell ref="B24:F24"/>
    <mergeCell ref="B30:E30"/>
  </mergeCells>
  <pageMargins left="0.60000002384185791" right="0.38999998569488525" top="0.38999998569488525" bottom="0.38999998569488525" header="0.30000001192092896" footer="0.30000001192092896"/>
  <pageSetup paperSize="9"/>
  <headerFooter>
    <oddFooter>&amp;R&amp;"-,Regular"&amp;8&amp;P</oddFooter>
    <evenFooter>&amp;R&amp;"-,Regular"&amp;8&amp;P</evenFooter>
    <firstFooter>&amp;R&amp;"-,Regular"&amp;8&amp;P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NASLOVNICA</vt:lpstr>
      <vt:lpstr>REKAPITULACIJA</vt:lpstr>
      <vt:lpstr>TROŠKOVNIK</vt:lpstr>
      <vt:lpstr>TROŠKOVNIK!Ispis_naslova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GradOtok</dc:creator>
  <cp:lastModifiedBy>Agneza Novoselac</cp:lastModifiedBy>
  <dcterms:created xsi:type="dcterms:W3CDTF">2026-05-26T12:58:55Z</dcterms:created>
  <dcterms:modified xsi:type="dcterms:W3CDTF">2026-07-13T07:16:14Z</dcterms:modified>
</cp:coreProperties>
</file>